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66925"/>
  <mc:AlternateContent xmlns:mc="http://schemas.openxmlformats.org/markup-compatibility/2006">
    <mc:Choice Requires="x15">
      <x15ac:absPath xmlns:x15ac="http://schemas.microsoft.com/office/spreadsheetml/2010/11/ac" url="D:\Gina.Diaz\Backup Gina Paola Diaz\D\Users\gina.diaz\Documents\MIS DOCUMENTOS\AÑO 2025\"/>
    </mc:Choice>
  </mc:AlternateContent>
  <xr:revisionPtr revIDLastSave="0" documentId="8_{22408557-65E4-45C3-A0D7-31553EECE055}" xr6:coauthVersionLast="47" xr6:coauthVersionMax="47" xr10:uidLastSave="{00000000-0000-0000-0000-000000000000}"/>
  <bookViews>
    <workbookView xWindow="-120" yWindow="-120" windowWidth="20730" windowHeight="11040" xr2:uid="{00000000-000D-0000-FFFF-FFFF00000000}"/>
  </bookViews>
  <sheets>
    <sheet name="Certificacion Giro A EPS Proces" sheetId="1" r:id="rId1"/>
  </sheets>
  <definedNames>
    <definedName name="_xlnm._FilterDatabase" localSheetId="0" hidden="1">'Certificacion Giro A EPS Proces'!$A$11:$AI$11</definedName>
    <definedName name="_xlnm.Print_Area" localSheetId="0">'Certificacion Giro A EPS Proces'!$A$1:$J$44</definedName>
    <definedName name="_xlnm.Print_Titles" localSheetId="0">'Certificacion Giro A EPS Proces'!$1:$6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2" i="1" l="1"/>
  <c r="N12" i="1" s="1"/>
  <c r="L45" i="1"/>
  <c r="N40" i="1"/>
  <c r="L40" i="1"/>
  <c r="N45" i="1" l="1"/>
  <c r="K45" i="1"/>
  <c r="J45" i="1"/>
  <c r="I45" i="1"/>
  <c r="H45" i="1"/>
  <c r="G45" i="1"/>
  <c r="F45" i="1"/>
  <c r="E45" i="1"/>
  <c r="D45" i="1"/>
  <c r="C45" i="1"/>
</calcChain>
</file>

<file path=xl/sharedStrings.xml><?xml version="1.0" encoding="utf-8"?>
<sst xmlns="http://schemas.openxmlformats.org/spreadsheetml/2006/main" count="91" uniqueCount="90">
  <si>
    <t>LIQUIDACIÓN MENSUAL DE AFILIADOS - GIRO A ENTIDADES PROMOTORAS DE SALUD
NOVIEMBRE 2022</t>
  </si>
  <si>
    <t>Fecha de giro: 8/11/2022</t>
  </si>
  <si>
    <t>Codigo EPS</t>
  </si>
  <si>
    <t>EPS</t>
  </si>
  <si>
    <t>Liquidación del proceso</t>
  </si>
  <si>
    <t>Giros y descuentos aplicados en el proceso</t>
  </si>
  <si>
    <t>Observación</t>
  </si>
  <si>
    <t>UPC Apropiada</t>
  </si>
  <si>
    <t>UPC Restituida</t>
  </si>
  <si>
    <t>UPC Neta</t>
  </si>
  <si>
    <t>Valor a girar
 (Fuentes de financiación nivel central)</t>
  </si>
  <si>
    <t>Descuento de Auditorias RS</t>
  </si>
  <si>
    <t>Descuento de Compra de Cartera</t>
  </si>
  <si>
    <t>Descuento de Cuenta de Alto Costo</t>
  </si>
  <si>
    <t>Descuento de 
Tasa Compensada</t>
  </si>
  <si>
    <t>Giro Directo a IPS y/o proveedores - Proceso*</t>
  </si>
  <si>
    <t>Giro Directo a IPS y/o proveedores - Complemento**</t>
  </si>
  <si>
    <t>Fecha de giro Complemento</t>
  </si>
  <si>
    <t>Giro Neto a EPS</t>
  </si>
  <si>
    <t>CCF023</t>
  </si>
  <si>
    <t>COMFAMILIAR DE LA GUAJIRA</t>
  </si>
  <si>
    <t>CCF033</t>
  </si>
  <si>
    <t>EPS FAMILIAR DE COLOMBIA S.A.S.</t>
  </si>
  <si>
    <t>CCF050</t>
  </si>
  <si>
    <t>COMFAORIENTE</t>
  </si>
  <si>
    <t>CCF055</t>
  </si>
  <si>
    <t>CAJACOPI ATLANTICO</t>
  </si>
  <si>
    <t>CCF102</t>
  </si>
  <si>
    <t>COMFACHOCO</t>
  </si>
  <si>
    <t>EPS025</t>
  </si>
  <si>
    <t>CAPRESOCA</t>
  </si>
  <si>
    <t>EPSI01</t>
  </si>
  <si>
    <t>DUSAKAWI</t>
  </si>
  <si>
    <t>EPSI03</t>
  </si>
  <si>
    <t>A.I.C.</t>
  </si>
  <si>
    <t>EPSI04</t>
  </si>
  <si>
    <t>ANAS WAYUU</t>
  </si>
  <si>
    <t>EPSI05</t>
  </si>
  <si>
    <t>MALLAMAS</t>
  </si>
  <si>
    <t>EPSI06</t>
  </si>
  <si>
    <t>PIJAOSALUD</t>
  </si>
  <si>
    <t>EPSS01</t>
  </si>
  <si>
    <t>ALIANSALUD E.P.S. S.A.</t>
  </si>
  <si>
    <t>EPSS02</t>
  </si>
  <si>
    <t>SALUD TOTAL</t>
  </si>
  <si>
    <t>EPSS05</t>
  </si>
  <si>
    <t>SANITAS E.P.S. S.A.</t>
  </si>
  <si>
    <t>EPSS08</t>
  </si>
  <si>
    <t>COMPENSAR E.P.S.</t>
  </si>
  <si>
    <t>EPSS10</t>
  </si>
  <si>
    <t>EPS SURAMERICANA</t>
  </si>
  <si>
    <t>EPSS12</t>
  </si>
  <si>
    <t>COMFENALCO VALLE E.P.S.</t>
  </si>
  <si>
    <t>EPSS17</t>
  </si>
  <si>
    <t>E.P.S. FAMISANAR LTDA.</t>
  </si>
  <si>
    <t>EPSS18</t>
  </si>
  <si>
    <t>EPS S.O.S. S.A.</t>
  </si>
  <si>
    <t>EPSS34</t>
  </si>
  <si>
    <t>CAPITAL SALUD</t>
  </si>
  <si>
    <t>EPSS37</t>
  </si>
  <si>
    <t>LA NUEVA EPS S.A.</t>
  </si>
  <si>
    <t>EPSS40</t>
  </si>
  <si>
    <t>SAVIA SALUD</t>
  </si>
  <si>
    <t>EPSS41</t>
  </si>
  <si>
    <t>NUEVA EPS S.A.</t>
  </si>
  <si>
    <t>EPSS42</t>
  </si>
  <si>
    <t>COOSALUD EPS S.A.</t>
  </si>
  <si>
    <t>EPSS46</t>
  </si>
  <si>
    <t>SALUD MIA EPS</t>
  </si>
  <si>
    <t>EPSS48</t>
  </si>
  <si>
    <t>EPS MUTUAL SER</t>
  </si>
  <si>
    <t>ESS024</t>
  </si>
  <si>
    <t>ESS062</t>
  </si>
  <si>
    <t>ASMET SALUD</t>
  </si>
  <si>
    <t>ESS091</t>
  </si>
  <si>
    <t>ECOOPSOS</t>
  </si>
  <si>
    <t>ESS118</t>
  </si>
  <si>
    <t>EMSSANAR</t>
  </si>
  <si>
    <t>ESS207</t>
  </si>
  <si>
    <t>MUTUAL SER</t>
  </si>
  <si>
    <t>CCF024</t>
  </si>
  <si>
    <t>COMFAMILIAR HUILA</t>
  </si>
  <si>
    <t>EPS022</t>
  </si>
  <si>
    <t>CONVIDA</t>
  </si>
  <si>
    <t>TOTAL</t>
  </si>
  <si>
    <t>* El giro directo se realiza de acuerdo con los valores programados por las EPS, en virtud de la Resolución 1587 y 4621 de 2016 y la Resolución 3110 de 2018.</t>
  </si>
  <si>
    <t>7/12/2022
14/12/2022</t>
  </si>
  <si>
    <t>Del "Giro Neto a EPS" no se aplicó $29.666.938.252,04, en virtud de la Resolución 2022320030004342-6
del 28 de junio de 2022 de la SNS. El 7/12/2022, se aplicó giro a IPS por $5.785.096.995, atendiendo comunicación de la SNS número 20223200101674851 del 30 de noviembre de 2022, radicada en la ADRES con el número 20221422876852. El 13 de diciembre de 2022, atendiendo comunicación de la SNS 20223200101711031 del 1 de diciembre, radicada en la ADRES con número 20221422899652 del 2/12/22 y aclaración con correo electrónico del 7/12/22, se aplicó giro a favor de IPS por valor de $22.601.681.236. El 14/12/2022, atendiendo comunicación de la SNS 20223200101745971 del 13 de diciembre de 2022, se efectó giro a favor de la EPS por valor de $1.280.160.021,04.</t>
  </si>
  <si>
    <t>31/08/2023
29/04/2025</t>
  </si>
  <si>
    <t>El "Giro Neto a EPS" y "Giro Directo a IPS y/o proveedores - Proceso" no se aplicó, en virtud de la Resolución 2022320000007627-6 del 3 de noviembre de 2022 expedida por la SNS. El 13/12/22, se aplicó giro a favor de la EPS por valor de $1.038.664.056,77, correspondiente al 8% de la UPC apropiada, por concepto de gastos de administración de 16 días y giro a favor de la CAC por valor de $560.161.024 correspondiente a la cuota del mes de noviembre de 2022 por VIH, ERC y Cáncer. El 31 de agosto de 2023, se aplicó giro directo a IPS y/o proveedores por $3.827.099.356,80, atendiendo comunicación del agente liquidador 20236302255052 del 10 de agosto de 2023, allegada a la ADRES en correo electrónico de la misma fecha. El 29 de abril de 2024, se aplicó giro directo a IPS y/o proveedores por $720.974.324,00, atendiendo comunicación del agente liquidador con radicado interno 20246309663502 del 19 de diciembre de 2024, allegada a la ADRES en correo electrónico de la misma fecha.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</si>
</sst>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_€_-;\-* #,##0.00\ _€_-;_-* &quot;-&quot;??\ _€_-;_-@_-"/>
    <numFmt numFmtId="165" formatCode="#,##0.00_ ;\-#,##0.00\ "/>
    <numFmt numFmtId="166" formatCode="_-* #,##0\ _€_-;\-* #,##0\ _€_-;_-* &quot;-&quot;??\ _€_-;_-@_-"/>
  </numFmts>
  <fonts count="29" x14ac:knownFonts="1">
    <font>
      <sz val="11"/>
      <color rgb="FF000000"/>
      <name val="Calibri"/>
      <family val="2"/>
      <scheme val="minor"/>
    </font>
    <font>
      <sz val="11"/>
      <color theme="1"/>
      <name val="Calibri"/>
      <family val="2"/>
      <scheme val="minor"/>
    </font>
    <font>
      <sz val="11"/>
      <color rgb="FF0000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sz val="11"/>
      <color rgb="FF9C6500"/>
      <name val="Calibri"/>
      <family val="2"/>
      <scheme val="minor"/>
    </font>
    <font>
      <sz val="10"/>
      <name val="Arial"/>
      <family val="2"/>
    </font>
    <font>
      <b/>
      <sz val="10"/>
      <color rgb="FF000000"/>
      <name val="Arial"/>
      <family val="2"/>
    </font>
    <font>
      <sz val="8"/>
      <name val="Arial"/>
      <family val="2"/>
    </font>
    <font>
      <b/>
      <sz val="10"/>
      <name val="Arial"/>
      <family val="2"/>
    </font>
    <font>
      <b/>
      <sz val="8"/>
      <color theme="0"/>
      <name val="Arial"/>
      <family val="2"/>
    </font>
    <font>
      <sz val="8"/>
      <color rgb="FF000000"/>
      <name val="Arial"/>
      <family val="2"/>
    </font>
    <font>
      <b/>
      <sz val="8"/>
      <name val="Arial"/>
      <family val="2"/>
    </font>
    <font>
      <b/>
      <i/>
      <sz val="8"/>
      <name val="Arial"/>
      <family val="2"/>
    </font>
    <font>
      <b/>
      <sz val="10"/>
      <color theme="1"/>
      <name val="Arial"/>
      <family val="2"/>
    </font>
    <font>
      <b/>
      <sz val="11"/>
      <color rgb="FF000000"/>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ACCA"/>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7">
    <xf numFmtId="0" fontId="0" fillId="0" borderId="0"/>
    <xf numFmtId="0" fontId="3" fillId="0" borderId="2" applyNumberFormat="0" applyFill="0" applyAlignment="0" applyProtection="0"/>
    <xf numFmtId="0" fontId="4" fillId="0" borderId="3" applyNumberFormat="0" applyFill="0" applyAlignment="0" applyProtection="0"/>
    <xf numFmtId="0" fontId="5" fillId="0" borderId="4"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5" borderId="5" applyNumberFormat="0" applyAlignment="0" applyProtection="0"/>
    <xf numFmtId="0" fontId="9" fillId="6" borderId="6" applyNumberFormat="0" applyAlignment="0" applyProtection="0"/>
    <xf numFmtId="0" fontId="10" fillId="6" borderId="5" applyNumberFormat="0" applyAlignment="0" applyProtection="0"/>
    <xf numFmtId="0" fontId="11" fillId="0" borderId="7" applyNumberFormat="0" applyFill="0" applyAlignment="0" applyProtection="0"/>
    <xf numFmtId="0" fontId="12" fillId="7" borderId="8" applyNumberFormat="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10"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1" fillId="0" borderId="0"/>
    <xf numFmtId="164" fontId="1" fillId="0" borderId="0" applyFont="0" applyFill="0" applyBorder="0" applyAlignment="0" applyProtection="0"/>
    <xf numFmtId="0" fontId="17" fillId="0" borderId="0" applyNumberFormat="0" applyFill="0" applyBorder="0" applyAlignment="0" applyProtection="0"/>
    <xf numFmtId="0" fontId="18" fillId="4" borderId="0" applyNumberFormat="0" applyBorder="0" applyAlignment="0" applyProtection="0"/>
    <xf numFmtId="0" fontId="1" fillId="8" borderId="9" applyNumberFormat="0" applyFont="0" applyAlignment="0" applyProtection="0"/>
    <xf numFmtId="0" fontId="16" fillId="12" borderId="0" applyNumberFormat="0" applyBorder="0" applyAlignment="0" applyProtection="0"/>
    <xf numFmtId="0" fontId="16" fillId="16" borderId="0" applyNumberFormat="0" applyBorder="0" applyAlignment="0" applyProtection="0"/>
    <xf numFmtId="0" fontId="16" fillId="20" borderId="0" applyNumberFormat="0" applyBorder="0" applyAlignment="0" applyProtection="0"/>
    <xf numFmtId="0" fontId="16" fillId="24" borderId="0" applyNumberFormat="0" applyBorder="0" applyAlignment="0" applyProtection="0"/>
    <xf numFmtId="0" fontId="16" fillId="28" borderId="0" applyNumberFormat="0" applyBorder="0" applyAlignment="0" applyProtection="0"/>
    <xf numFmtId="0" fontId="16" fillId="32" borderId="0" applyNumberFormat="0" applyBorder="0" applyAlignment="0" applyProtection="0"/>
    <xf numFmtId="164" fontId="1" fillId="0" borderId="0" applyFont="0" applyFill="0" applyBorder="0" applyAlignment="0" applyProtection="0"/>
    <xf numFmtId="0" fontId="19" fillId="0" borderId="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cellStyleXfs>
  <cellXfs count="40">
    <xf numFmtId="0" fontId="0" fillId="0" borderId="0" xfId="0"/>
    <xf numFmtId="0" fontId="21" fillId="0" borderId="0" xfId="0" applyFont="1"/>
    <xf numFmtId="0" fontId="19" fillId="0" borderId="0" xfId="0" applyFont="1"/>
    <xf numFmtId="0" fontId="26" fillId="0" borderId="0" xfId="0" applyFont="1"/>
    <xf numFmtId="4" fontId="0" fillId="0" borderId="0" xfId="0" applyNumberFormat="1"/>
    <xf numFmtId="43" fontId="21" fillId="0" borderId="0" xfId="0" applyNumberFormat="1" applyFont="1"/>
    <xf numFmtId="0" fontId="24" fillId="0" borderId="0" xfId="0" applyFont="1"/>
    <xf numFmtId="165" fontId="21" fillId="0" borderId="0" xfId="0" applyNumberFormat="1" applyFont="1" applyAlignment="1">
      <alignment wrapText="1"/>
    </xf>
    <xf numFmtId="0" fontId="27" fillId="0" borderId="0" xfId="0" applyFont="1"/>
    <xf numFmtId="0" fontId="22" fillId="0" borderId="0" xfId="0" applyFont="1"/>
    <xf numFmtId="3" fontId="21" fillId="0" borderId="0" xfId="0" applyNumberFormat="1" applyFont="1"/>
    <xf numFmtId="0" fontId="25" fillId="0" borderId="0" xfId="0" applyFont="1" applyAlignment="1">
      <alignment horizontal="center"/>
    </xf>
    <xf numFmtId="0" fontId="21" fillId="0" borderId="0" xfId="0" applyFont="1" applyAlignment="1">
      <alignment horizontal="justify" vertical="top"/>
    </xf>
    <xf numFmtId="164" fontId="23" fillId="33" borderId="1" xfId="52" applyFont="1" applyFill="1" applyBorder="1" applyAlignment="1">
      <alignment horizontal="center" vertical="center" wrapText="1"/>
    </xf>
    <xf numFmtId="164" fontId="21" fillId="0" borderId="0" xfId="52" applyFont="1" applyFill="1" applyBorder="1" applyAlignment="1">
      <alignment vertical="center"/>
    </xf>
    <xf numFmtId="164" fontId="22" fillId="0" borderId="0" xfId="52" applyFont="1" applyFill="1" applyAlignment="1">
      <alignment vertical="center"/>
    </xf>
    <xf numFmtId="164" fontId="19" fillId="0" borderId="0" xfId="52" applyFont="1" applyFill="1" applyBorder="1" applyAlignment="1">
      <alignment vertical="center"/>
    </xf>
    <xf numFmtId="164" fontId="21" fillId="0" borderId="0" xfId="52" applyFont="1" applyFill="1" applyBorder="1" applyAlignment="1">
      <alignment vertical="center" wrapText="1"/>
    </xf>
    <xf numFmtId="166" fontId="21" fillId="0" borderId="0" xfId="52" applyNumberFormat="1" applyFont="1" applyFill="1" applyBorder="1" applyAlignment="1">
      <alignment vertical="center"/>
    </xf>
    <xf numFmtId="10" fontId="21" fillId="0" borderId="0" xfId="55" applyNumberFormat="1" applyFont="1" applyFill="1" applyBorder="1" applyAlignment="1">
      <alignment vertical="center"/>
    </xf>
    <xf numFmtId="0" fontId="21" fillId="0" borderId="0" xfId="0" applyFont="1" applyAlignment="1">
      <alignment horizontal="justify" vertical="top" wrapText="1"/>
    </xf>
    <xf numFmtId="0" fontId="21" fillId="0" borderId="1" xfId="0" applyFont="1" applyBorder="1" applyAlignment="1">
      <alignment horizontal="left" vertical="top" wrapText="1"/>
    </xf>
    <xf numFmtId="4" fontId="25" fillId="0" borderId="0" xfId="0" applyNumberFormat="1" applyFont="1" applyAlignment="1">
      <alignment vertical="center"/>
    </xf>
    <xf numFmtId="4" fontId="28" fillId="0" borderId="0" xfId="0" applyNumberFormat="1" applyFont="1"/>
    <xf numFmtId="4" fontId="21" fillId="0" borderId="1" xfId="0" applyNumberFormat="1" applyFont="1" applyBorder="1" applyAlignment="1">
      <alignment horizontal="right" vertical="center"/>
    </xf>
    <xf numFmtId="0" fontId="21" fillId="0" borderId="1" xfId="0" applyFont="1" applyBorder="1"/>
    <xf numFmtId="4" fontId="21" fillId="0" borderId="1" xfId="0" applyNumberFormat="1" applyFont="1" applyBorder="1" applyAlignment="1">
      <alignment vertical="center"/>
    </xf>
    <xf numFmtId="4" fontId="21" fillId="0" borderId="1" xfId="0" applyNumberFormat="1" applyFont="1" applyBorder="1"/>
    <xf numFmtId="0" fontId="21" fillId="0" borderId="1" xfId="0" applyFont="1" applyBorder="1" applyAlignment="1">
      <alignment horizontal="justify" vertical="top" wrapText="1"/>
    </xf>
    <xf numFmtId="0" fontId="21" fillId="0" borderId="1" xfId="0" applyFont="1" applyBorder="1" applyAlignment="1">
      <alignment horizontal="justify" vertical="top"/>
    </xf>
    <xf numFmtId="0" fontId="21" fillId="0" borderId="1" xfId="0" applyFont="1" applyBorder="1" applyAlignment="1">
      <alignment horizontal="justify" vertical="center"/>
    </xf>
    <xf numFmtId="4" fontId="25" fillId="0" borderId="1" xfId="0" applyNumberFormat="1" applyFont="1" applyBorder="1" applyAlignment="1">
      <alignment vertical="center"/>
    </xf>
    <xf numFmtId="14" fontId="21" fillId="0" borderId="1" xfId="0" applyNumberFormat="1" applyFont="1" applyBorder="1" applyAlignment="1">
      <alignment horizontal="right" vertical="center" wrapText="1"/>
    </xf>
    <xf numFmtId="0" fontId="21" fillId="0" borderId="1" xfId="0" applyFont="1" applyBorder="1" applyAlignment="1">
      <alignment vertical="top" wrapText="1"/>
    </xf>
    <xf numFmtId="4" fontId="21" fillId="0" borderId="0" xfId="0" applyNumberFormat="1" applyFont="1"/>
    <xf numFmtId="14" fontId="21" fillId="0" borderId="1" xfId="0" applyNumberFormat="1" applyFont="1" applyBorder="1" applyAlignment="1">
      <alignment horizontal="center" vertical="center" wrapText="1"/>
    </xf>
    <xf numFmtId="0" fontId="25" fillId="0" borderId="1" xfId="0" applyFont="1" applyBorder="1" applyAlignment="1">
      <alignment horizontal="center"/>
    </xf>
    <xf numFmtId="0" fontId="23" fillId="33" borderId="1" xfId="0" applyFont="1" applyFill="1" applyBorder="1" applyAlignment="1">
      <alignment horizontal="center" vertical="center" wrapText="1"/>
    </xf>
    <xf numFmtId="0" fontId="20" fillId="0" borderId="0" xfId="0" applyFont="1" applyAlignment="1">
      <alignment horizontal="center" vertical="center" wrapText="1" readingOrder="1"/>
    </xf>
    <xf numFmtId="164" fontId="23" fillId="33" borderId="1" xfId="52" applyFont="1" applyFill="1" applyBorder="1" applyAlignment="1">
      <alignment horizontal="center" vertical="center" wrapText="1"/>
    </xf>
  </cellXfs>
  <cellStyles count="57">
    <cellStyle name="20% - Énfasis1" xfId="16" builtinId="30" customBuiltin="1"/>
    <cellStyle name="20% - Énfasis2" xfId="19" builtinId="34" customBuiltin="1"/>
    <cellStyle name="20% - Énfasis3" xfId="22" builtinId="38" customBuiltin="1"/>
    <cellStyle name="20% - Énfasis4" xfId="25" builtinId="42" customBuiltin="1"/>
    <cellStyle name="20% - Énfasis5" xfId="28" builtinId="46" customBuiltin="1"/>
    <cellStyle name="20% - Énfasis6" xfId="31" builtinId="50" customBuiltin="1"/>
    <cellStyle name="40% - Énfasis1" xfId="17" builtinId="31" customBuiltin="1"/>
    <cellStyle name="40% - Énfasis2" xfId="20" builtinId="35" customBuiltin="1"/>
    <cellStyle name="40% - Énfasis3" xfId="23" builtinId="39" customBuiltin="1"/>
    <cellStyle name="40% - Énfasis4" xfId="26" builtinId="43" customBuiltin="1"/>
    <cellStyle name="40% - Énfasis5" xfId="29" builtinId="47" customBuiltin="1"/>
    <cellStyle name="40% - Énfasis6" xfId="32" builtinId="51" customBuiltin="1"/>
    <cellStyle name="60% - Énfasis1 2" xfId="41" xr:uid="{00000000-0005-0000-0000-00000C000000}"/>
    <cellStyle name="60% - Énfasis2 2" xfId="42" xr:uid="{00000000-0005-0000-0000-00000D000000}"/>
    <cellStyle name="60% - Énfasis3 2" xfId="43" xr:uid="{00000000-0005-0000-0000-00000E000000}"/>
    <cellStyle name="60% - Énfasis4 2" xfId="44" xr:uid="{00000000-0005-0000-0000-00000F000000}"/>
    <cellStyle name="60% - Énfasis5 2" xfId="45" xr:uid="{00000000-0005-0000-0000-000010000000}"/>
    <cellStyle name="60% - Énfasis6 2" xfId="46" xr:uid="{00000000-0005-0000-0000-000011000000}"/>
    <cellStyle name="Bueno" xfId="5" builtinId="26" customBuiltin="1"/>
    <cellStyle name="Cálculo" xfId="9" builtinId="22" customBuiltin="1"/>
    <cellStyle name="Celda de comprobación" xfId="11" builtinId="23" customBuiltin="1"/>
    <cellStyle name="Celda vinculada" xfId="10" builtinId="24" customBuiltin="1"/>
    <cellStyle name="Encabezado 1" xfId="1" builtinId="16" customBuiltin="1"/>
    <cellStyle name="Encabezado 4" xfId="4" builtinId="19" customBuiltin="1"/>
    <cellStyle name="Énfasis1" xfId="15" builtinId="29" customBuiltin="1"/>
    <cellStyle name="Énfasis2" xfId="18" builtinId="33" customBuiltin="1"/>
    <cellStyle name="Énfasis3" xfId="21" builtinId="37" customBuiltin="1"/>
    <cellStyle name="Énfasis4" xfId="24" builtinId="41" customBuiltin="1"/>
    <cellStyle name="Énfasis5" xfId="27" builtinId="45" customBuiltin="1"/>
    <cellStyle name="Énfasis6" xfId="30" builtinId="49" customBuiltin="1"/>
    <cellStyle name="Entrada" xfId="7" builtinId="20" customBuiltin="1"/>
    <cellStyle name="Incorrecto" xfId="6" builtinId="27" customBuiltin="1"/>
    <cellStyle name="Millares" xfId="52" builtinId="3"/>
    <cellStyle name="Millares 2" xfId="47" xr:uid="{00000000-0005-0000-0000-000021000000}"/>
    <cellStyle name="Millares 2 2" xfId="50" xr:uid="{00000000-0005-0000-0000-000022000000}"/>
    <cellStyle name="Millares 2 3" xfId="49" xr:uid="{00000000-0005-0000-0000-000023000000}"/>
    <cellStyle name="Millares 2 4" xfId="54" xr:uid="{00000000-0005-0000-0000-000024000000}"/>
    <cellStyle name="Millares 3" xfId="37" xr:uid="{00000000-0005-0000-0000-000025000000}"/>
    <cellStyle name="Millares 4" xfId="35" xr:uid="{00000000-0005-0000-0000-000026000000}"/>
    <cellStyle name="Millares 5" xfId="34" xr:uid="{00000000-0005-0000-0000-000027000000}"/>
    <cellStyle name="Millares 6" xfId="33" xr:uid="{00000000-0005-0000-0000-000028000000}"/>
    <cellStyle name="Millares 7" xfId="51" xr:uid="{00000000-0005-0000-0000-000029000000}"/>
    <cellStyle name="Millares 8" xfId="53" xr:uid="{00000000-0005-0000-0000-00002A000000}"/>
    <cellStyle name="Millares 9" xfId="56" xr:uid="{00000000-0005-0000-0000-00002B000000}"/>
    <cellStyle name="Neutral 2" xfId="39" xr:uid="{00000000-0005-0000-0000-00002C000000}"/>
    <cellStyle name="Normal" xfId="0" builtinId="0"/>
    <cellStyle name="Normal 2" xfId="48" xr:uid="{00000000-0005-0000-0000-00002E000000}"/>
    <cellStyle name="Normal 3" xfId="36" xr:uid="{00000000-0005-0000-0000-00002F000000}"/>
    <cellStyle name="Notas 2" xfId="40" xr:uid="{00000000-0005-0000-0000-000030000000}"/>
    <cellStyle name="Porcentaje" xfId="55" builtinId="5"/>
    <cellStyle name="Salida" xfId="8" builtinId="21" customBuiltin="1"/>
    <cellStyle name="Texto de advertencia" xfId="12" builtinId="11" customBuiltin="1"/>
    <cellStyle name="Texto explicativo" xfId="13" builtinId="53" customBuiltin="1"/>
    <cellStyle name="Título 2" xfId="2" builtinId="17" customBuiltin="1"/>
    <cellStyle name="Título 3" xfId="3" builtinId="18" customBuiltin="1"/>
    <cellStyle name="Título 4" xfId="38" xr:uid="{00000000-0005-0000-0000-000038000000}"/>
    <cellStyle name="Total" xfId="14" builtinId="25" customBuiltin="1"/>
  </cellStyles>
  <dxfs count="0"/>
  <tableStyles count="0" defaultTableStyle="TableStyleMedium2" defaultPivotStyle="PivotStyleLight16"/>
  <colors>
    <mruColors>
      <color rgb="FF175099"/>
      <color rgb="FF00AC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9526</xdr:colOff>
      <xdr:row>3</xdr:row>
      <xdr:rowOff>57150</xdr:rowOff>
    </xdr:from>
    <xdr:to>
      <xdr:col>1</xdr:col>
      <xdr:colOff>1352550</xdr:colOff>
      <xdr:row>5</xdr:row>
      <xdr:rowOff>238126</xdr:rowOff>
    </xdr:to>
    <xdr:pic>
      <xdr:nvPicPr>
        <xdr:cNvPr id="5" name="Imagen 4">
          <a:extLst>
            <a:ext uri="{FF2B5EF4-FFF2-40B4-BE49-F238E27FC236}">
              <a16:creationId xmlns:a16="http://schemas.microsoft.com/office/drawing/2014/main" id="{3A3E7328-EE5C-4C6D-845C-7C12678B6A83}"/>
            </a:ext>
          </a:extLst>
        </xdr:cNvPr>
        <xdr:cNvPicPr>
          <a:picLocks noChangeAspect="1"/>
        </xdr:cNvPicPr>
      </xdr:nvPicPr>
      <xdr:blipFill>
        <a:blip xmlns:r="http://schemas.openxmlformats.org/officeDocument/2006/relationships" r:embed="rId1"/>
        <a:stretch>
          <a:fillRect/>
        </a:stretch>
      </xdr:blipFill>
      <xdr:spPr>
        <a:xfrm>
          <a:off x="9526" y="533400"/>
          <a:ext cx="1866899" cy="466726"/>
        </a:xfrm>
        <a:prstGeom prst="rect">
          <a:avLst/>
        </a:prstGeom>
      </xdr:spPr>
    </xdr:pic>
    <xdr:clientData/>
  </xdr:twoCellAnchor>
  <xdr:twoCellAnchor editAs="oneCell">
    <xdr:from>
      <xdr:col>14</xdr:col>
      <xdr:colOff>2105025</xdr:colOff>
      <xdr:row>3</xdr:row>
      <xdr:rowOff>57148</xdr:rowOff>
    </xdr:from>
    <xdr:to>
      <xdr:col>14</xdr:col>
      <xdr:colOff>4781550</xdr:colOff>
      <xdr:row>5</xdr:row>
      <xdr:rowOff>285750</xdr:rowOff>
    </xdr:to>
    <xdr:pic>
      <xdr:nvPicPr>
        <xdr:cNvPr id="6" name="Imagen 5">
          <a:extLst>
            <a:ext uri="{FF2B5EF4-FFF2-40B4-BE49-F238E27FC236}">
              <a16:creationId xmlns:a16="http://schemas.microsoft.com/office/drawing/2014/main" id="{2176EE8F-44EE-4344-91B4-01A3AEA601EC}"/>
            </a:ext>
          </a:extLst>
        </xdr:cNvPr>
        <xdr:cNvPicPr>
          <a:picLocks noChangeAspect="1"/>
        </xdr:cNvPicPr>
      </xdr:nvPicPr>
      <xdr:blipFill>
        <a:blip xmlns:r="http://schemas.openxmlformats.org/officeDocument/2006/relationships" r:embed="rId2"/>
        <a:stretch>
          <a:fillRect/>
        </a:stretch>
      </xdr:blipFill>
      <xdr:spPr>
        <a:xfrm>
          <a:off x="14678025" y="533398"/>
          <a:ext cx="2676525" cy="514352"/>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I52"/>
  <sheetViews>
    <sheetView showGridLines="0" tabSelected="1" zoomScaleNormal="100" workbookViewId="0">
      <selection activeCell="A10" sqref="A10:A11"/>
    </sheetView>
  </sheetViews>
  <sheetFormatPr baseColWidth="10" defaultColWidth="11.42578125" defaultRowHeight="11.25" x14ac:dyDescent="0.2"/>
  <cols>
    <col min="1" max="1" width="7.85546875" style="1" customWidth="1"/>
    <col min="2" max="2" width="27" style="1" bestFit="1" customWidth="1"/>
    <col min="3" max="3" width="16.140625" style="14" bestFit="1" customWidth="1"/>
    <col min="4" max="4" width="14.7109375" style="14" bestFit="1" customWidth="1"/>
    <col min="5" max="5" width="21.28515625" style="14" bestFit="1" customWidth="1"/>
    <col min="6" max="6" width="20.7109375" style="14" customWidth="1"/>
    <col min="7" max="7" width="13.85546875" style="14" bestFit="1" customWidth="1"/>
    <col min="8" max="8" width="9.85546875" style="14" bestFit="1" customWidth="1"/>
    <col min="9" max="9" width="13" style="14" bestFit="1" customWidth="1"/>
    <col min="10" max="10" width="15.5703125" style="14" customWidth="1"/>
    <col min="11" max="11" width="17.7109375" style="14" bestFit="1" customWidth="1"/>
    <col min="12" max="12" width="19.140625" style="14" bestFit="1" customWidth="1"/>
    <col min="13" max="13" width="12.28515625" style="14" customWidth="1"/>
    <col min="14" max="14" width="16" style="14" customWidth="1"/>
    <col min="15" max="15" width="74.140625" style="1" customWidth="1"/>
    <col min="16" max="16" width="15.42578125" style="1" bestFit="1" customWidth="1"/>
    <col min="17" max="17" width="15.28515625" style="1" bestFit="1" customWidth="1"/>
    <col min="18" max="28" width="11.42578125" style="1"/>
    <col min="29" max="29" width="11.42578125" style="1" customWidth="1"/>
    <col min="30" max="16384" width="11.42578125" style="1"/>
  </cols>
  <sheetData>
    <row r="2" spans="1:35" ht="15" x14ac:dyDescent="0.25">
      <c r="O2"/>
    </row>
    <row r="3" spans="1:35" x14ac:dyDescent="0.2">
      <c r="O3" s="12"/>
    </row>
    <row r="4" spans="1:35" x14ac:dyDescent="0.2">
      <c r="N4" s="1"/>
      <c r="O4" s="20"/>
    </row>
    <row r="5" spans="1:35" x14ac:dyDescent="0.2">
      <c r="N5" s="1"/>
      <c r="O5" s="20"/>
    </row>
    <row r="6" spans="1:35" ht="26.25" customHeight="1" x14ac:dyDescent="0.2">
      <c r="A6" s="38" t="s">
        <v>0</v>
      </c>
      <c r="B6" s="38"/>
      <c r="C6" s="38"/>
      <c r="D6" s="38"/>
      <c r="E6" s="38"/>
      <c r="F6" s="38"/>
      <c r="G6" s="38"/>
      <c r="H6" s="38"/>
      <c r="I6" s="38"/>
      <c r="J6" s="38"/>
      <c r="K6" s="38"/>
      <c r="L6" s="38"/>
      <c r="M6" s="38"/>
      <c r="N6" s="38"/>
      <c r="O6" s="38"/>
    </row>
    <row r="7" spans="1:35" x14ac:dyDescent="0.2">
      <c r="N7" s="1"/>
      <c r="O7" s="20"/>
    </row>
    <row r="8" spans="1:35" s="2" customFormat="1" ht="12.75" x14ac:dyDescent="0.2">
      <c r="A8" s="8" t="s">
        <v>1</v>
      </c>
      <c r="B8" s="9"/>
      <c r="C8" s="15"/>
      <c r="D8" s="15"/>
      <c r="E8" s="15"/>
      <c r="F8" s="16"/>
      <c r="G8" s="16"/>
      <c r="H8" s="16"/>
      <c r="I8" s="16"/>
      <c r="J8" s="16"/>
      <c r="K8" s="16"/>
      <c r="L8" s="16"/>
      <c r="M8" s="16"/>
      <c r="N8" s="1"/>
      <c r="O8" s="20"/>
    </row>
    <row r="9" spans="1:35" x14ac:dyDescent="0.2">
      <c r="G9" s="17"/>
      <c r="H9" s="17"/>
      <c r="I9" s="17"/>
      <c r="J9" s="17"/>
      <c r="K9" s="17"/>
      <c r="L9" s="17"/>
      <c r="M9" s="17"/>
      <c r="N9" s="17"/>
      <c r="O9" s="12"/>
    </row>
    <row r="10" spans="1:35" ht="21" customHeight="1" x14ac:dyDescent="0.2">
      <c r="A10" s="37" t="s">
        <v>2</v>
      </c>
      <c r="B10" s="37" t="s">
        <v>3</v>
      </c>
      <c r="C10" s="39" t="s">
        <v>4</v>
      </c>
      <c r="D10" s="39"/>
      <c r="E10" s="39"/>
      <c r="F10" s="39" t="s">
        <v>5</v>
      </c>
      <c r="G10" s="39"/>
      <c r="H10" s="39"/>
      <c r="I10" s="39"/>
      <c r="J10" s="39"/>
      <c r="K10" s="39"/>
      <c r="L10" s="39"/>
      <c r="M10" s="39"/>
      <c r="N10" s="39"/>
      <c r="O10" s="37" t="s">
        <v>6</v>
      </c>
    </row>
    <row r="11" spans="1:35" ht="36.75" customHeight="1" x14ac:dyDescent="0.2">
      <c r="A11" s="37"/>
      <c r="B11" s="37"/>
      <c r="C11" s="13" t="s">
        <v>7</v>
      </c>
      <c r="D11" s="13" t="s">
        <v>8</v>
      </c>
      <c r="E11" s="13" t="s">
        <v>9</v>
      </c>
      <c r="F11" s="13" t="s">
        <v>10</v>
      </c>
      <c r="G11" s="13" t="s">
        <v>11</v>
      </c>
      <c r="H11" s="13" t="s">
        <v>12</v>
      </c>
      <c r="I11" s="13" t="s">
        <v>13</v>
      </c>
      <c r="J11" s="13" t="s">
        <v>14</v>
      </c>
      <c r="K11" s="13" t="s">
        <v>15</v>
      </c>
      <c r="L11" s="13" t="s">
        <v>16</v>
      </c>
      <c r="M11" s="13" t="s">
        <v>17</v>
      </c>
      <c r="N11" s="13" t="s">
        <v>18</v>
      </c>
      <c r="O11" s="37"/>
    </row>
    <row r="12" spans="1:35" ht="116.25" customHeight="1" x14ac:dyDescent="0.2">
      <c r="A12" s="30" t="s">
        <v>19</v>
      </c>
      <c r="B12" s="30" t="s">
        <v>20</v>
      </c>
      <c r="C12" s="24">
        <v>24422010776.169987</v>
      </c>
      <c r="D12" s="24">
        <v>644664326.92999983</v>
      </c>
      <c r="E12" s="24">
        <v>23777346449.240002</v>
      </c>
      <c r="F12" s="24">
        <v>23499003984.200001</v>
      </c>
      <c r="G12" s="24">
        <v>900850654.09000003</v>
      </c>
      <c r="H12" s="24">
        <v>0</v>
      </c>
      <c r="I12" s="24">
        <v>0</v>
      </c>
      <c r="J12" s="24">
        <v>0</v>
      </c>
      <c r="K12" s="24">
        <v>0</v>
      </c>
      <c r="L12" s="24">
        <f>3827099356.8+720974324</f>
        <v>4548073680.8000002</v>
      </c>
      <c r="M12" s="35" t="s">
        <v>88</v>
      </c>
      <c r="N12" s="24">
        <f>22598153330.11-L12</f>
        <v>18050079649.310001</v>
      </c>
      <c r="O12" s="33" t="s">
        <v>89</v>
      </c>
      <c r="P12" s="34"/>
      <c r="AD12" s="5"/>
      <c r="AE12" s="5"/>
      <c r="AF12" s="5"/>
      <c r="AG12" s="5"/>
      <c r="AH12" s="5"/>
      <c r="AI12" s="5"/>
    </row>
    <row r="13" spans="1:35" ht="11.25" customHeight="1" x14ac:dyDescent="0.2">
      <c r="A13" s="25" t="s">
        <v>21</v>
      </c>
      <c r="B13" s="25" t="s">
        <v>22</v>
      </c>
      <c r="C13" s="26">
        <v>14008226380.139986</v>
      </c>
      <c r="D13" s="26">
        <v>185198450.50000024</v>
      </c>
      <c r="E13" s="27">
        <v>13823027929.640005</v>
      </c>
      <c r="F13" s="26">
        <v>13822817461.43</v>
      </c>
      <c r="G13" s="26">
        <v>560329055.21000004</v>
      </c>
      <c r="H13" s="26">
        <v>0</v>
      </c>
      <c r="I13" s="26">
        <v>0</v>
      </c>
      <c r="J13" s="26">
        <v>0</v>
      </c>
      <c r="K13" s="26">
        <v>8216787606</v>
      </c>
      <c r="L13" s="26"/>
      <c r="M13" s="26"/>
      <c r="N13" s="26">
        <v>5045700800.2200003</v>
      </c>
      <c r="O13" s="28"/>
      <c r="AD13" s="5"/>
      <c r="AE13" s="5"/>
      <c r="AF13" s="5"/>
      <c r="AG13" s="5"/>
      <c r="AH13" s="5"/>
      <c r="AI13" s="5"/>
    </row>
    <row r="14" spans="1:35" ht="11.25" customHeight="1" x14ac:dyDescent="0.2">
      <c r="A14" s="25" t="s">
        <v>23</v>
      </c>
      <c r="B14" s="25" t="s">
        <v>24</v>
      </c>
      <c r="C14" s="26">
        <v>21554741943.220009</v>
      </c>
      <c r="D14" s="26">
        <v>322229613.32000011</v>
      </c>
      <c r="E14" s="27">
        <v>21232512329.900002</v>
      </c>
      <c r="F14" s="26">
        <v>21007458540.490002</v>
      </c>
      <c r="G14" s="26">
        <v>187818977.16999999</v>
      </c>
      <c r="H14" s="26">
        <v>0</v>
      </c>
      <c r="I14" s="26">
        <v>0</v>
      </c>
      <c r="J14" s="26">
        <v>0</v>
      </c>
      <c r="K14" s="26">
        <v>17035922126</v>
      </c>
      <c r="L14" s="26"/>
      <c r="M14" s="26"/>
      <c r="N14" s="26">
        <v>3783717437.3200002</v>
      </c>
      <c r="O14" s="29"/>
      <c r="AD14" s="5"/>
      <c r="AE14" s="5"/>
      <c r="AF14" s="5"/>
      <c r="AG14" s="5"/>
      <c r="AH14" s="5"/>
      <c r="AI14" s="5"/>
    </row>
    <row r="15" spans="1:35" ht="11.25" customHeight="1" x14ac:dyDescent="0.2">
      <c r="A15" s="25" t="s">
        <v>25</v>
      </c>
      <c r="B15" s="25" t="s">
        <v>26</v>
      </c>
      <c r="C15" s="26">
        <v>128695847539.7401</v>
      </c>
      <c r="D15" s="26">
        <v>3993509329.9700112</v>
      </c>
      <c r="E15" s="27">
        <v>124702338209.76991</v>
      </c>
      <c r="F15" s="26">
        <v>124366439671.78999</v>
      </c>
      <c r="G15" s="26">
        <v>932999442.46000004</v>
      </c>
      <c r="H15" s="26">
        <v>0</v>
      </c>
      <c r="I15" s="26">
        <v>0</v>
      </c>
      <c r="J15" s="26">
        <v>0</v>
      </c>
      <c r="K15" s="26">
        <v>91034226864</v>
      </c>
      <c r="L15" s="26"/>
      <c r="M15" s="26"/>
      <c r="N15" s="26">
        <v>32399213365.330002</v>
      </c>
      <c r="O15" s="29"/>
      <c r="AD15" s="5"/>
      <c r="AE15" s="5"/>
      <c r="AF15" s="5"/>
      <c r="AG15" s="5"/>
      <c r="AH15" s="5"/>
      <c r="AI15" s="5"/>
    </row>
    <row r="16" spans="1:35" ht="11.25" customHeight="1" x14ac:dyDescent="0.2">
      <c r="A16" s="25" t="s">
        <v>27</v>
      </c>
      <c r="B16" s="25" t="s">
        <v>28</v>
      </c>
      <c r="C16" s="26">
        <v>13791375159.869995</v>
      </c>
      <c r="D16" s="26">
        <v>340300526.53999954</v>
      </c>
      <c r="E16" s="27">
        <v>13451074633.329994</v>
      </c>
      <c r="F16" s="26">
        <v>13347212306.809999</v>
      </c>
      <c r="G16" s="26">
        <v>627663006.38999999</v>
      </c>
      <c r="H16" s="26">
        <v>0</v>
      </c>
      <c r="I16" s="26">
        <v>0</v>
      </c>
      <c r="J16" s="26">
        <v>0</v>
      </c>
      <c r="K16" s="26">
        <v>11318127433</v>
      </c>
      <c r="L16" s="26"/>
      <c r="M16" s="26"/>
      <c r="N16" s="26">
        <v>1401421867.4200001</v>
      </c>
      <c r="O16" s="25"/>
      <c r="AD16" s="5"/>
      <c r="AE16" s="5"/>
      <c r="AF16" s="5"/>
      <c r="AG16" s="5"/>
      <c r="AH16" s="5"/>
      <c r="AI16" s="5"/>
    </row>
    <row r="17" spans="1:35" ht="11.25" customHeight="1" x14ac:dyDescent="0.25">
      <c r="A17" s="25" t="s">
        <v>29</v>
      </c>
      <c r="B17" s="25" t="s">
        <v>30</v>
      </c>
      <c r="C17" s="26">
        <v>16007788429.399984</v>
      </c>
      <c r="D17" s="26">
        <v>725048246.36999965</v>
      </c>
      <c r="E17" s="27">
        <v>15282740183.029984</v>
      </c>
      <c r="F17" s="26">
        <v>15282740183.030001</v>
      </c>
      <c r="G17" s="26">
        <v>0</v>
      </c>
      <c r="H17" s="26">
        <v>0</v>
      </c>
      <c r="I17" s="26">
        <v>377450897</v>
      </c>
      <c r="J17" s="26">
        <v>0</v>
      </c>
      <c r="K17" s="26">
        <v>13127336098</v>
      </c>
      <c r="L17" s="26"/>
      <c r="M17" s="26"/>
      <c r="N17" s="26">
        <v>1777953188.03</v>
      </c>
      <c r="O17" s="29"/>
      <c r="Q17" s="4"/>
      <c r="AD17" s="5"/>
      <c r="AE17" s="5"/>
      <c r="AF17" s="5"/>
      <c r="AG17" s="5"/>
      <c r="AH17" s="5"/>
      <c r="AI17" s="5"/>
    </row>
    <row r="18" spans="1:35" ht="11.25" customHeight="1" x14ac:dyDescent="0.2">
      <c r="A18" s="25" t="s">
        <v>31</v>
      </c>
      <c r="B18" s="25" t="s">
        <v>32</v>
      </c>
      <c r="C18" s="26">
        <v>22044303477.36998</v>
      </c>
      <c r="D18" s="26">
        <v>452699851.66999984</v>
      </c>
      <c r="E18" s="27">
        <v>21591603625.699986</v>
      </c>
      <c r="F18" s="26">
        <v>21581893286.540001</v>
      </c>
      <c r="G18" s="26">
        <v>881772139.09000003</v>
      </c>
      <c r="H18" s="26">
        <v>0</v>
      </c>
      <c r="I18" s="26">
        <v>0</v>
      </c>
      <c r="J18" s="26">
        <v>0</v>
      </c>
      <c r="K18" s="26">
        <v>17803285514</v>
      </c>
      <c r="L18" s="26"/>
      <c r="M18" s="26"/>
      <c r="N18" s="26">
        <v>2896835633.4499998</v>
      </c>
      <c r="O18" s="29"/>
      <c r="P18" s="6"/>
      <c r="AD18" s="5"/>
      <c r="AE18" s="5"/>
      <c r="AF18" s="5"/>
      <c r="AG18" s="5"/>
      <c r="AH18" s="5"/>
      <c r="AI18" s="5"/>
    </row>
    <row r="19" spans="1:35" ht="11.25" customHeight="1" x14ac:dyDescent="0.2">
      <c r="A19" s="25" t="s">
        <v>33</v>
      </c>
      <c r="B19" s="25" t="s">
        <v>34</v>
      </c>
      <c r="C19" s="26">
        <v>51827590756.830124</v>
      </c>
      <c r="D19" s="26">
        <v>769227023.1000005</v>
      </c>
      <c r="E19" s="27">
        <v>51058363733.730118</v>
      </c>
      <c r="F19" s="26">
        <v>51058363733.730003</v>
      </c>
      <c r="G19" s="26">
        <v>0</v>
      </c>
      <c r="H19" s="26">
        <v>0</v>
      </c>
      <c r="I19" s="26">
        <v>373450459</v>
      </c>
      <c r="J19" s="26">
        <v>0</v>
      </c>
      <c r="K19" s="26">
        <v>26020499936</v>
      </c>
      <c r="L19" s="26"/>
      <c r="M19" s="26"/>
      <c r="N19" s="26">
        <v>24664413338.73</v>
      </c>
      <c r="O19" s="29"/>
      <c r="AD19" s="5"/>
      <c r="AE19" s="5"/>
      <c r="AF19" s="5"/>
      <c r="AG19" s="5"/>
      <c r="AH19" s="5"/>
      <c r="AI19" s="5"/>
    </row>
    <row r="20" spans="1:35" x14ac:dyDescent="0.2">
      <c r="A20" s="25" t="s">
        <v>35</v>
      </c>
      <c r="B20" s="25" t="s">
        <v>36</v>
      </c>
      <c r="C20" s="26">
        <v>21361422272.439995</v>
      </c>
      <c r="D20" s="26">
        <v>672193745.32000029</v>
      </c>
      <c r="E20" s="27">
        <v>20689228527.12001</v>
      </c>
      <c r="F20" s="26">
        <v>20673139292.09</v>
      </c>
      <c r="G20" s="26">
        <v>0</v>
      </c>
      <c r="H20" s="26">
        <v>0</v>
      </c>
      <c r="I20" s="26">
        <v>0</v>
      </c>
      <c r="J20" s="26">
        <v>0</v>
      </c>
      <c r="K20" s="26">
        <v>4593111472</v>
      </c>
      <c r="L20" s="26"/>
      <c r="M20" s="26"/>
      <c r="N20" s="26">
        <v>16080027820.09</v>
      </c>
      <c r="O20" s="28"/>
      <c r="AD20" s="5"/>
      <c r="AE20" s="5"/>
      <c r="AF20" s="5"/>
      <c r="AG20" s="5"/>
      <c r="AH20" s="5"/>
      <c r="AI20" s="5"/>
    </row>
    <row r="21" spans="1:35" x14ac:dyDescent="0.2">
      <c r="A21" s="25" t="s">
        <v>37</v>
      </c>
      <c r="B21" s="25" t="s">
        <v>38</v>
      </c>
      <c r="C21" s="26">
        <v>34445243669.580002</v>
      </c>
      <c r="D21" s="26">
        <v>771861981.33999836</v>
      </c>
      <c r="E21" s="27">
        <v>33673381688.239983</v>
      </c>
      <c r="F21" s="26">
        <v>33638497942.630001</v>
      </c>
      <c r="G21" s="26">
        <v>358271628.35000002</v>
      </c>
      <c r="H21" s="26">
        <v>0</v>
      </c>
      <c r="I21" s="26">
        <v>0</v>
      </c>
      <c r="J21" s="26">
        <v>0</v>
      </c>
      <c r="K21" s="26">
        <v>28127712426</v>
      </c>
      <c r="L21" s="26"/>
      <c r="M21" s="26"/>
      <c r="N21" s="26">
        <v>5152513888.2799997</v>
      </c>
      <c r="O21" s="21"/>
      <c r="AD21" s="5"/>
      <c r="AE21" s="5"/>
      <c r="AF21" s="5"/>
      <c r="AG21" s="5"/>
      <c r="AH21" s="5"/>
      <c r="AI21" s="5"/>
    </row>
    <row r="22" spans="1:35" ht="11.25" customHeight="1" x14ac:dyDescent="0.2">
      <c r="A22" s="25" t="s">
        <v>39</v>
      </c>
      <c r="B22" s="25" t="s">
        <v>40</v>
      </c>
      <c r="C22" s="26">
        <v>10224402820.530005</v>
      </c>
      <c r="D22" s="26">
        <v>219575799.02999961</v>
      </c>
      <c r="E22" s="27">
        <v>10004827021.499979</v>
      </c>
      <c r="F22" s="26">
        <v>10004827021.5</v>
      </c>
      <c r="G22" s="26">
        <v>855552.41</v>
      </c>
      <c r="H22" s="26">
        <v>0</v>
      </c>
      <c r="I22" s="26">
        <v>38930625</v>
      </c>
      <c r="J22" s="26">
        <v>0</v>
      </c>
      <c r="K22" s="26">
        <v>9044679293</v>
      </c>
      <c r="L22" s="26"/>
      <c r="M22" s="26"/>
      <c r="N22" s="26">
        <v>920361551.09000003</v>
      </c>
      <c r="O22" s="29"/>
      <c r="AD22" s="5"/>
      <c r="AE22" s="5"/>
      <c r="AF22" s="5"/>
      <c r="AG22" s="5"/>
      <c r="AH22" s="5"/>
      <c r="AI22" s="5"/>
    </row>
    <row r="23" spans="1:35" x14ac:dyDescent="0.2">
      <c r="A23" s="25" t="s">
        <v>41</v>
      </c>
      <c r="B23" s="25" t="s">
        <v>42</v>
      </c>
      <c r="C23" s="26">
        <v>1140996673.8700004</v>
      </c>
      <c r="D23" s="26">
        <v>58839966.559999995</v>
      </c>
      <c r="E23" s="27">
        <v>1082156707.3100002</v>
      </c>
      <c r="F23" s="26">
        <v>1082156707.3099999</v>
      </c>
      <c r="G23" s="26">
        <v>0</v>
      </c>
      <c r="H23" s="26">
        <v>0</v>
      </c>
      <c r="I23" s="26">
        <v>0</v>
      </c>
      <c r="J23" s="26">
        <v>0</v>
      </c>
      <c r="K23" s="26">
        <v>314622030</v>
      </c>
      <c r="L23" s="26"/>
      <c r="M23" s="26"/>
      <c r="N23" s="26">
        <v>767534677.30999994</v>
      </c>
      <c r="O23" s="29"/>
      <c r="AD23" s="5"/>
      <c r="AE23" s="5"/>
      <c r="AF23" s="5"/>
      <c r="AG23" s="5"/>
      <c r="AH23" s="5"/>
      <c r="AI23" s="5"/>
    </row>
    <row r="24" spans="1:35" x14ac:dyDescent="0.2">
      <c r="A24" s="25" t="s">
        <v>43</v>
      </c>
      <c r="B24" s="25" t="s">
        <v>44</v>
      </c>
      <c r="C24" s="26">
        <v>119014023056.51025</v>
      </c>
      <c r="D24" s="26">
        <v>6374428520.5299997</v>
      </c>
      <c r="E24" s="27">
        <v>112639594535.9801</v>
      </c>
      <c r="F24" s="26">
        <v>112597463320.7</v>
      </c>
      <c r="G24" s="26">
        <v>38502349.299999997</v>
      </c>
      <c r="H24" s="26">
        <v>0</v>
      </c>
      <c r="I24" s="26">
        <v>0</v>
      </c>
      <c r="J24" s="26">
        <v>0</v>
      </c>
      <c r="K24" s="26">
        <v>90429064440</v>
      </c>
      <c r="L24" s="26"/>
      <c r="M24" s="26"/>
      <c r="N24" s="26">
        <v>22129896531.400002</v>
      </c>
      <c r="O24" s="21"/>
      <c r="AD24" s="5"/>
      <c r="AE24" s="5"/>
      <c r="AF24" s="5"/>
      <c r="AG24" s="5"/>
      <c r="AH24" s="5"/>
      <c r="AI24" s="5"/>
    </row>
    <row r="25" spans="1:35" x14ac:dyDescent="0.2">
      <c r="A25" s="25" t="s">
        <v>45</v>
      </c>
      <c r="B25" s="25" t="s">
        <v>46</v>
      </c>
      <c r="C25" s="26">
        <v>128778078466.16003</v>
      </c>
      <c r="D25" s="26">
        <v>4818146851.1899929</v>
      </c>
      <c r="E25" s="27">
        <v>123959931614.97017</v>
      </c>
      <c r="F25" s="26">
        <v>123889846025.86</v>
      </c>
      <c r="G25" s="26">
        <v>0</v>
      </c>
      <c r="H25" s="26">
        <v>0</v>
      </c>
      <c r="I25" s="26">
        <v>0</v>
      </c>
      <c r="J25" s="26">
        <v>0</v>
      </c>
      <c r="K25" s="26">
        <v>95387701157</v>
      </c>
      <c r="L25" s="26"/>
      <c r="M25" s="26"/>
      <c r="N25" s="26">
        <v>28502144868.860001</v>
      </c>
      <c r="O25" s="21"/>
      <c r="AD25" s="5"/>
      <c r="AE25" s="5"/>
      <c r="AF25" s="5"/>
      <c r="AG25" s="5"/>
      <c r="AH25" s="5"/>
      <c r="AI25" s="5"/>
    </row>
    <row r="26" spans="1:35" x14ac:dyDescent="0.2">
      <c r="A26" s="25" t="s">
        <v>47</v>
      </c>
      <c r="B26" s="25" t="s">
        <v>48</v>
      </c>
      <c r="C26" s="26">
        <v>31822126500.240017</v>
      </c>
      <c r="D26" s="26">
        <v>1297228848.1800003</v>
      </c>
      <c r="E26" s="27">
        <v>30524897652.060032</v>
      </c>
      <c r="F26" s="26">
        <v>30501117563.799999</v>
      </c>
      <c r="G26" s="26">
        <v>2704189.74</v>
      </c>
      <c r="H26" s="26">
        <v>0</v>
      </c>
      <c r="I26" s="26">
        <v>0</v>
      </c>
      <c r="J26" s="26">
        <v>0</v>
      </c>
      <c r="K26" s="26">
        <v>860582680</v>
      </c>
      <c r="L26" s="26"/>
      <c r="M26" s="26"/>
      <c r="N26" s="26">
        <v>29637830694.060001</v>
      </c>
      <c r="O26" s="21"/>
      <c r="AD26" s="5"/>
      <c r="AE26" s="5"/>
      <c r="AF26" s="5"/>
      <c r="AG26" s="5"/>
      <c r="AH26" s="5"/>
      <c r="AI26" s="5"/>
    </row>
    <row r="27" spans="1:35" x14ac:dyDescent="0.2">
      <c r="A27" s="25" t="s">
        <v>49</v>
      </c>
      <c r="B27" s="25" t="s">
        <v>50</v>
      </c>
      <c r="C27" s="26">
        <v>61952016632.050049</v>
      </c>
      <c r="D27" s="26">
        <v>4133385870.4799972</v>
      </c>
      <c r="E27" s="27">
        <v>57818630761.569878</v>
      </c>
      <c r="F27" s="26">
        <v>57807088066.919998</v>
      </c>
      <c r="G27" s="26">
        <v>101720.64</v>
      </c>
      <c r="H27" s="26">
        <v>0</v>
      </c>
      <c r="I27" s="26">
        <v>0</v>
      </c>
      <c r="J27" s="26">
        <v>0</v>
      </c>
      <c r="K27" s="26">
        <v>41343724560</v>
      </c>
      <c r="L27" s="26"/>
      <c r="M27" s="26"/>
      <c r="N27" s="26">
        <v>16463261786.280001</v>
      </c>
      <c r="O27" s="21"/>
      <c r="AD27" s="5"/>
      <c r="AE27" s="5"/>
      <c r="AF27" s="5"/>
      <c r="AG27" s="5"/>
      <c r="AH27" s="5"/>
      <c r="AI27" s="5"/>
    </row>
    <row r="28" spans="1:35" x14ac:dyDescent="0.2">
      <c r="A28" s="25" t="s">
        <v>51</v>
      </c>
      <c r="B28" s="25" t="s">
        <v>52</v>
      </c>
      <c r="C28" s="26">
        <v>5738901764.5400038</v>
      </c>
      <c r="D28" s="26">
        <v>206805517.39999992</v>
      </c>
      <c r="E28" s="27">
        <v>5532096247.1400013</v>
      </c>
      <c r="F28" s="26">
        <v>5524898450.4300003</v>
      </c>
      <c r="G28" s="26">
        <v>258574.9</v>
      </c>
      <c r="H28" s="26">
        <v>0</v>
      </c>
      <c r="I28" s="26">
        <v>0</v>
      </c>
      <c r="J28" s="26">
        <v>0</v>
      </c>
      <c r="K28" s="26">
        <v>3819900545</v>
      </c>
      <c r="L28" s="26"/>
      <c r="M28" s="26"/>
      <c r="N28" s="26">
        <v>1704739330.53</v>
      </c>
      <c r="O28" s="29"/>
      <c r="P28" s="6"/>
      <c r="Q28" s="7"/>
      <c r="AD28" s="5"/>
      <c r="AE28" s="5"/>
      <c r="AF28" s="5"/>
      <c r="AG28" s="5"/>
      <c r="AH28" s="5"/>
      <c r="AI28" s="5"/>
    </row>
    <row r="29" spans="1:35" x14ac:dyDescent="0.2">
      <c r="A29" s="25" t="s">
        <v>53</v>
      </c>
      <c r="B29" s="25" t="s">
        <v>54</v>
      </c>
      <c r="C29" s="26">
        <v>77643524628.490082</v>
      </c>
      <c r="D29" s="26">
        <v>4245534142.8799996</v>
      </c>
      <c r="E29" s="27">
        <v>73397990485.60994</v>
      </c>
      <c r="F29" s="26">
        <v>73389940635.070007</v>
      </c>
      <c r="G29" s="26">
        <v>441670349.26999998</v>
      </c>
      <c r="H29" s="26">
        <v>0</v>
      </c>
      <c r="I29" s="26">
        <v>0</v>
      </c>
      <c r="J29" s="26">
        <v>0</v>
      </c>
      <c r="K29" s="26">
        <v>39087216030</v>
      </c>
      <c r="L29" s="26"/>
      <c r="M29" s="26"/>
      <c r="N29" s="26">
        <v>33861054255.799999</v>
      </c>
      <c r="O29" s="21"/>
      <c r="AD29" s="5"/>
      <c r="AE29" s="5"/>
      <c r="AF29" s="5"/>
      <c r="AG29" s="5"/>
      <c r="AH29" s="5"/>
      <c r="AI29" s="5"/>
    </row>
    <row r="30" spans="1:35" ht="11.25" customHeight="1" x14ac:dyDescent="0.2">
      <c r="A30" s="25" t="s">
        <v>55</v>
      </c>
      <c r="B30" s="25" t="s">
        <v>56</v>
      </c>
      <c r="C30" s="26">
        <v>14632903518.759995</v>
      </c>
      <c r="D30" s="26">
        <v>759218860.08000159</v>
      </c>
      <c r="E30" s="27">
        <v>13873684658.680002</v>
      </c>
      <c r="F30" s="26">
        <v>13862429959.26</v>
      </c>
      <c r="G30" s="26">
        <v>213801.45</v>
      </c>
      <c r="H30" s="26">
        <v>0</v>
      </c>
      <c r="I30" s="26">
        <v>0</v>
      </c>
      <c r="J30" s="26">
        <v>0</v>
      </c>
      <c r="K30" s="26">
        <v>9463146105</v>
      </c>
      <c r="L30" s="26"/>
      <c r="M30" s="26"/>
      <c r="N30" s="26">
        <v>4399070052.8100004</v>
      </c>
      <c r="O30" s="29"/>
      <c r="AD30" s="5"/>
      <c r="AE30" s="5"/>
      <c r="AF30" s="5"/>
      <c r="AG30" s="5"/>
      <c r="AH30" s="5"/>
      <c r="AI30" s="5"/>
    </row>
    <row r="31" spans="1:35" x14ac:dyDescent="0.2">
      <c r="A31" s="25" t="s">
        <v>57</v>
      </c>
      <c r="B31" s="25" t="s">
        <v>58</v>
      </c>
      <c r="C31" s="26">
        <v>126378981607.57988</v>
      </c>
      <c r="D31" s="26">
        <v>3345296860.3900018</v>
      </c>
      <c r="E31" s="27">
        <v>123033684747.18999</v>
      </c>
      <c r="F31" s="26">
        <v>123031658701.94</v>
      </c>
      <c r="G31" s="26">
        <v>489894738.22000003</v>
      </c>
      <c r="H31" s="26">
        <v>0</v>
      </c>
      <c r="I31" s="26">
        <v>0</v>
      </c>
      <c r="J31" s="26">
        <v>0</v>
      </c>
      <c r="K31" s="26">
        <v>109490494626</v>
      </c>
      <c r="L31" s="26"/>
      <c r="M31" s="26"/>
      <c r="N31" s="26">
        <v>13051269337.719999</v>
      </c>
      <c r="O31" s="21"/>
      <c r="AD31" s="5"/>
      <c r="AE31" s="5"/>
      <c r="AF31" s="5"/>
      <c r="AG31" s="5"/>
      <c r="AH31" s="5"/>
      <c r="AI31" s="5"/>
    </row>
    <row r="32" spans="1:35" x14ac:dyDescent="0.2">
      <c r="A32" s="25" t="s">
        <v>59</v>
      </c>
      <c r="B32" s="25" t="s">
        <v>60</v>
      </c>
      <c r="C32" s="26">
        <v>141123676267.24988</v>
      </c>
      <c r="D32" s="26">
        <v>4561552984.1599998</v>
      </c>
      <c r="E32" s="27">
        <v>136562123283.09021</v>
      </c>
      <c r="F32" s="26">
        <v>136501994841.39</v>
      </c>
      <c r="G32" s="26">
        <v>1283467667.6900001</v>
      </c>
      <c r="H32" s="26">
        <v>0</v>
      </c>
      <c r="I32" s="26">
        <v>0</v>
      </c>
      <c r="J32" s="26">
        <v>0</v>
      </c>
      <c r="K32" s="26">
        <v>13069844529</v>
      </c>
      <c r="L32" s="26"/>
      <c r="M32" s="26"/>
      <c r="N32" s="26">
        <v>122148682644.7</v>
      </c>
      <c r="O32" s="21"/>
      <c r="AD32" s="5"/>
      <c r="AE32" s="5"/>
      <c r="AF32" s="5"/>
      <c r="AG32" s="5"/>
      <c r="AH32" s="5"/>
      <c r="AI32" s="5"/>
    </row>
    <row r="33" spans="1:35" x14ac:dyDescent="0.2">
      <c r="A33" s="25" t="s">
        <v>61</v>
      </c>
      <c r="B33" s="25" t="s">
        <v>62</v>
      </c>
      <c r="C33" s="26">
        <v>167006526726.80957</v>
      </c>
      <c r="D33" s="26">
        <v>4244927940.1700273</v>
      </c>
      <c r="E33" s="27">
        <v>162761598786.63971</v>
      </c>
      <c r="F33" s="26">
        <v>162761598786.64001</v>
      </c>
      <c r="G33" s="26">
        <v>368469302.38999999</v>
      </c>
      <c r="H33" s="26">
        <v>0</v>
      </c>
      <c r="I33" s="26">
        <v>0</v>
      </c>
      <c r="J33" s="26">
        <v>0</v>
      </c>
      <c r="K33" s="26">
        <v>144333780978</v>
      </c>
      <c r="L33" s="26"/>
      <c r="M33" s="26"/>
      <c r="N33" s="26">
        <v>18059348506.25</v>
      </c>
      <c r="O33" s="21"/>
      <c r="AD33" s="5"/>
      <c r="AE33" s="5"/>
      <c r="AF33" s="5"/>
      <c r="AG33" s="5"/>
      <c r="AH33" s="5"/>
      <c r="AI33" s="5"/>
    </row>
    <row r="34" spans="1:35" x14ac:dyDescent="0.2">
      <c r="A34" s="25" t="s">
        <v>63</v>
      </c>
      <c r="B34" s="25" t="s">
        <v>64</v>
      </c>
      <c r="C34" s="26">
        <v>374108765985.53992</v>
      </c>
      <c r="D34" s="26">
        <v>8070787105.5299702</v>
      </c>
      <c r="E34" s="27">
        <v>366037978880.01031</v>
      </c>
      <c r="F34" s="26">
        <v>365781697109.95001</v>
      </c>
      <c r="G34" s="26">
        <v>818719277.95000005</v>
      </c>
      <c r="H34" s="26">
        <v>0</v>
      </c>
      <c r="I34" s="26">
        <v>0</v>
      </c>
      <c r="J34" s="26">
        <v>0</v>
      </c>
      <c r="K34" s="26">
        <v>47567739173</v>
      </c>
      <c r="L34" s="26"/>
      <c r="M34" s="26"/>
      <c r="N34" s="26">
        <v>317395238659</v>
      </c>
      <c r="O34" s="21"/>
      <c r="AD34" s="5"/>
      <c r="AE34" s="5"/>
      <c r="AF34" s="5"/>
      <c r="AG34" s="5"/>
      <c r="AH34" s="5"/>
      <c r="AI34" s="5"/>
    </row>
    <row r="35" spans="1:35" ht="11.25" customHeight="1" x14ac:dyDescent="0.2">
      <c r="A35" s="25" t="s">
        <v>65</v>
      </c>
      <c r="B35" s="25" t="s">
        <v>66</v>
      </c>
      <c r="C35" s="26">
        <v>2042009994.690002</v>
      </c>
      <c r="D35" s="26">
        <v>209904103.02000022</v>
      </c>
      <c r="E35" s="27">
        <v>1832105891.6699986</v>
      </c>
      <c r="F35" s="26">
        <v>1827641204.04</v>
      </c>
      <c r="G35" s="26">
        <v>1900241.34</v>
      </c>
      <c r="H35" s="26">
        <v>0</v>
      </c>
      <c r="I35" s="26">
        <v>0</v>
      </c>
      <c r="J35" s="26">
        <v>0</v>
      </c>
      <c r="K35" s="26">
        <v>433394408</v>
      </c>
      <c r="L35" s="26"/>
      <c r="M35" s="26"/>
      <c r="N35" s="26">
        <v>1392346554.7</v>
      </c>
      <c r="O35" s="29"/>
      <c r="AD35" s="5"/>
      <c r="AE35" s="5"/>
      <c r="AF35" s="5"/>
      <c r="AG35" s="5"/>
      <c r="AH35" s="5"/>
      <c r="AI35" s="5"/>
    </row>
    <row r="36" spans="1:35" ht="11.25" customHeight="1" x14ac:dyDescent="0.2">
      <c r="A36" s="25" t="s">
        <v>67</v>
      </c>
      <c r="B36" s="25" t="s">
        <v>68</v>
      </c>
      <c r="C36" s="26">
        <v>1842142777.9100003</v>
      </c>
      <c r="D36" s="26">
        <v>92616565.289999917</v>
      </c>
      <c r="E36" s="27">
        <v>1749526212.6200001</v>
      </c>
      <c r="F36" s="26">
        <v>1749526212.6199999</v>
      </c>
      <c r="G36" s="26">
        <v>0</v>
      </c>
      <c r="H36" s="26">
        <v>0</v>
      </c>
      <c r="I36" s="26">
        <v>0</v>
      </c>
      <c r="J36" s="26">
        <v>0</v>
      </c>
      <c r="K36" s="26">
        <v>243069226</v>
      </c>
      <c r="L36" s="26"/>
      <c r="M36" s="26"/>
      <c r="N36" s="26">
        <v>1506456986.6199999</v>
      </c>
      <c r="O36" s="29"/>
      <c r="AD36" s="5"/>
      <c r="AE36" s="5"/>
      <c r="AF36" s="5"/>
      <c r="AG36" s="5"/>
      <c r="AH36" s="5"/>
      <c r="AI36" s="5"/>
    </row>
    <row r="37" spans="1:35" ht="11.25" customHeight="1" x14ac:dyDescent="0.2">
      <c r="A37" s="25" t="s">
        <v>69</v>
      </c>
      <c r="B37" s="25" t="s">
        <v>70</v>
      </c>
      <c r="C37" s="26">
        <v>1201313983.8699992</v>
      </c>
      <c r="D37" s="26">
        <v>107318132.91000007</v>
      </c>
      <c r="E37" s="27">
        <v>1093995850.9599991</v>
      </c>
      <c r="F37" s="26">
        <v>1093203812.9200001</v>
      </c>
      <c r="G37" s="26">
        <v>13124.45</v>
      </c>
      <c r="H37" s="26">
        <v>0</v>
      </c>
      <c r="I37" s="26">
        <v>0</v>
      </c>
      <c r="J37" s="26">
        <v>0</v>
      </c>
      <c r="K37" s="26">
        <v>264970416</v>
      </c>
      <c r="L37" s="26"/>
      <c r="M37" s="26"/>
      <c r="N37" s="26">
        <v>828220272.47000003</v>
      </c>
      <c r="O37" s="29"/>
      <c r="AD37" s="5"/>
      <c r="AE37" s="5"/>
      <c r="AF37" s="5"/>
      <c r="AG37" s="5"/>
      <c r="AH37" s="5"/>
      <c r="AI37" s="5"/>
    </row>
    <row r="38" spans="1:35" x14ac:dyDescent="0.2">
      <c r="A38" s="25" t="s">
        <v>71</v>
      </c>
      <c r="B38" s="25" t="s">
        <v>66</v>
      </c>
      <c r="C38" s="26">
        <v>300488965298.66998</v>
      </c>
      <c r="D38" s="26">
        <v>7134332069.6899929</v>
      </c>
      <c r="E38" s="27">
        <v>293354633228.98059</v>
      </c>
      <c r="F38" s="26">
        <v>293066184288.60999</v>
      </c>
      <c r="G38" s="26">
        <v>6074184945.3500004</v>
      </c>
      <c r="H38" s="26">
        <v>0</v>
      </c>
      <c r="I38" s="26">
        <v>0</v>
      </c>
      <c r="J38" s="26">
        <v>1986713788.8599999</v>
      </c>
      <c r="K38" s="26">
        <v>144793724121</v>
      </c>
      <c r="L38" s="26"/>
      <c r="M38" s="26"/>
      <c r="N38" s="26">
        <v>140211561433.39999</v>
      </c>
      <c r="O38" s="21"/>
      <c r="AD38" s="5"/>
      <c r="AE38" s="5"/>
      <c r="AF38" s="5"/>
      <c r="AG38" s="5"/>
      <c r="AH38" s="5"/>
      <c r="AI38" s="5"/>
    </row>
    <row r="39" spans="1:35" ht="11.25" customHeight="1" x14ac:dyDescent="0.2">
      <c r="A39" s="25" t="s">
        <v>72</v>
      </c>
      <c r="B39" s="25" t="s">
        <v>73</v>
      </c>
      <c r="C39" s="26">
        <v>183576222248.67972</v>
      </c>
      <c r="D39" s="26">
        <v>3198782798.6800079</v>
      </c>
      <c r="E39" s="27">
        <v>180377439449.99951</v>
      </c>
      <c r="F39" s="26">
        <v>180333401077.92999</v>
      </c>
      <c r="G39" s="26">
        <v>1918078994.4100001</v>
      </c>
      <c r="H39" s="26">
        <v>0</v>
      </c>
      <c r="I39" s="26">
        <v>2318169766</v>
      </c>
      <c r="J39" s="26">
        <v>0</v>
      </c>
      <c r="K39" s="26">
        <v>162145798118</v>
      </c>
      <c r="L39" s="26"/>
      <c r="M39" s="26"/>
      <c r="N39" s="26">
        <v>13951354199.52</v>
      </c>
      <c r="O39" s="28"/>
      <c r="AD39" s="5"/>
      <c r="AE39" s="5"/>
      <c r="AF39" s="5"/>
      <c r="AG39" s="5"/>
      <c r="AH39" s="5"/>
      <c r="AI39" s="5"/>
    </row>
    <row r="40" spans="1:35" ht="93.75" customHeight="1" x14ac:dyDescent="0.2">
      <c r="A40" s="30" t="s">
        <v>74</v>
      </c>
      <c r="B40" s="30" t="s">
        <v>75</v>
      </c>
      <c r="C40" s="24">
        <v>34778724896.379997</v>
      </c>
      <c r="D40" s="24">
        <v>617290980.15000105</v>
      </c>
      <c r="E40" s="24">
        <v>34161433916.230003</v>
      </c>
      <c r="F40" s="24">
        <v>34123721771.610001</v>
      </c>
      <c r="G40" s="24">
        <v>1391148995.8599999</v>
      </c>
      <c r="H40" s="24">
        <v>0</v>
      </c>
      <c r="I40" s="24">
        <v>283336532</v>
      </c>
      <c r="J40" s="24">
        <v>0</v>
      </c>
      <c r="K40" s="24">
        <v>0</v>
      </c>
      <c r="L40" s="24">
        <f>5785096995+22601681236</f>
        <v>28386778231</v>
      </c>
      <c r="M40" s="32" t="s">
        <v>86</v>
      </c>
      <c r="N40" s="24">
        <f>32449236243.75-L40</f>
        <v>4062458012.75</v>
      </c>
      <c r="O40" s="33" t="s">
        <v>87</v>
      </c>
      <c r="AD40" s="5"/>
      <c r="AE40" s="5"/>
      <c r="AF40" s="5"/>
      <c r="AG40" s="5"/>
      <c r="AH40" s="5"/>
      <c r="AI40" s="5"/>
    </row>
    <row r="41" spans="1:35" x14ac:dyDescent="0.2">
      <c r="A41" s="25" t="s">
        <v>76</v>
      </c>
      <c r="B41" s="25" t="s">
        <v>77</v>
      </c>
      <c r="C41" s="26">
        <v>183331663598.12973</v>
      </c>
      <c r="D41" s="26">
        <v>3723933332.2499981</v>
      </c>
      <c r="E41" s="27">
        <v>179607730265.87991</v>
      </c>
      <c r="F41" s="26">
        <v>179507645452.23001</v>
      </c>
      <c r="G41" s="26">
        <v>7333266543.9300003</v>
      </c>
      <c r="H41" s="26">
        <v>0</v>
      </c>
      <c r="I41" s="26">
        <v>2479265566</v>
      </c>
      <c r="J41" s="26">
        <v>0</v>
      </c>
      <c r="K41" s="26">
        <v>156464296492</v>
      </c>
      <c r="L41" s="26"/>
      <c r="M41" s="26"/>
      <c r="N41" s="26">
        <v>13230816850.299999</v>
      </c>
      <c r="O41" s="21"/>
      <c r="AD41" s="5"/>
      <c r="AE41" s="5"/>
      <c r="AF41" s="5"/>
      <c r="AG41" s="5"/>
      <c r="AH41" s="5"/>
      <c r="AI41" s="5"/>
    </row>
    <row r="42" spans="1:35" x14ac:dyDescent="0.2">
      <c r="A42" s="25" t="s">
        <v>78</v>
      </c>
      <c r="B42" s="25" t="s">
        <v>79</v>
      </c>
      <c r="C42" s="26">
        <v>226368391207.64001</v>
      </c>
      <c r="D42" s="26">
        <v>5418430931.2200127</v>
      </c>
      <c r="E42" s="27">
        <v>220949960276.41949</v>
      </c>
      <c r="F42" s="26">
        <v>220814431369.26999</v>
      </c>
      <c r="G42" s="26">
        <v>48039434.899999999</v>
      </c>
      <c r="H42" s="26">
        <v>0</v>
      </c>
      <c r="I42" s="26">
        <v>619320074</v>
      </c>
      <c r="J42" s="26">
        <v>0</v>
      </c>
      <c r="K42" s="26">
        <v>162128753152</v>
      </c>
      <c r="L42" s="26"/>
      <c r="M42" s="26"/>
      <c r="N42" s="26">
        <v>58018318708.370003</v>
      </c>
      <c r="O42" s="21"/>
      <c r="P42" s="10"/>
      <c r="AD42" s="5"/>
      <c r="AE42" s="5"/>
      <c r="AF42" s="5"/>
      <c r="AG42" s="5"/>
      <c r="AH42" s="5"/>
      <c r="AI42" s="5"/>
    </row>
    <row r="43" spans="1:35" ht="12.75" customHeight="1" x14ac:dyDescent="0.2">
      <c r="A43" s="25" t="s">
        <v>80</v>
      </c>
      <c r="B43" s="25" t="s">
        <v>81</v>
      </c>
      <c r="C43" s="26">
        <v>187146255.59999976</v>
      </c>
      <c r="D43" s="26">
        <v>362892208.86999953</v>
      </c>
      <c r="E43" s="27">
        <v>-175745953.26999995</v>
      </c>
      <c r="F43" s="26">
        <v>0</v>
      </c>
      <c r="G43" s="26">
        <v>0</v>
      </c>
      <c r="H43" s="26">
        <v>0</v>
      </c>
      <c r="I43" s="26">
        <v>0</v>
      </c>
      <c r="J43" s="26">
        <v>0</v>
      </c>
      <c r="K43" s="26">
        <v>0</v>
      </c>
      <c r="L43" s="26"/>
      <c r="M43" s="26"/>
      <c r="N43" s="26">
        <v>0</v>
      </c>
      <c r="O43" s="25"/>
      <c r="AD43" s="5"/>
      <c r="AE43" s="5"/>
      <c r="AF43" s="5"/>
      <c r="AG43" s="5"/>
      <c r="AH43" s="5"/>
      <c r="AI43" s="5"/>
    </row>
    <row r="44" spans="1:35" ht="11.25" customHeight="1" x14ac:dyDescent="0.2">
      <c r="A44" s="25" t="s">
        <v>82</v>
      </c>
      <c r="B44" s="25" t="s">
        <v>83</v>
      </c>
      <c r="C44" s="26">
        <v>233996798.26000008</v>
      </c>
      <c r="D44" s="26">
        <v>301984002.47999996</v>
      </c>
      <c r="E44" s="27">
        <v>-67987204.220000029</v>
      </c>
      <c r="F44" s="26">
        <v>0</v>
      </c>
      <c r="G44" s="26">
        <v>0</v>
      </c>
      <c r="H44" s="26">
        <v>0</v>
      </c>
      <c r="I44" s="26">
        <v>0</v>
      </c>
      <c r="J44" s="26">
        <v>0</v>
      </c>
      <c r="K44" s="26">
        <v>0</v>
      </c>
      <c r="L44" s="26"/>
      <c r="M44" s="26"/>
      <c r="N44" s="26">
        <v>0</v>
      </c>
      <c r="O44" s="28"/>
      <c r="AD44" s="5"/>
      <c r="AE44" s="5"/>
      <c r="AF44" s="5"/>
      <c r="AG44" s="5"/>
      <c r="AH44" s="5"/>
      <c r="AI44" s="5"/>
    </row>
    <row r="45" spans="1:35" ht="13.5" customHeight="1" x14ac:dyDescent="0.2">
      <c r="A45" s="36" t="s">
        <v>84</v>
      </c>
      <c r="B45" s="36"/>
      <c r="C45" s="31">
        <f>SUM(C12:C44)</f>
        <v>2541774052112.9189</v>
      </c>
      <c r="D45" s="31">
        <f t="shared" ref="D45:K45" si="0">SUM(D12:D44)</f>
        <v>72380147486.200012</v>
      </c>
      <c r="E45" s="31">
        <f t="shared" si="0"/>
        <v>2469393904626.7197</v>
      </c>
      <c r="F45" s="31">
        <f t="shared" si="0"/>
        <v>2467530038782.7402</v>
      </c>
      <c r="G45" s="31">
        <f t="shared" si="0"/>
        <v>24661194706.960003</v>
      </c>
      <c r="H45" s="31">
        <f t="shared" si="0"/>
        <v>0</v>
      </c>
      <c r="I45" s="31">
        <f t="shared" si="0"/>
        <v>6489923919</v>
      </c>
      <c r="J45" s="31">
        <f t="shared" si="0"/>
        <v>1986713788.8599999</v>
      </c>
      <c r="K45" s="31">
        <f t="shared" si="0"/>
        <v>1447963511554</v>
      </c>
      <c r="L45" s="31">
        <f>SUM(L12:L43)</f>
        <v>32934851911.799999</v>
      </c>
      <c r="M45" s="31"/>
      <c r="N45" s="31">
        <f>SUM(N12:N44)</f>
        <v>953493842902.12</v>
      </c>
      <c r="O45" s="25"/>
      <c r="AD45" s="5"/>
      <c r="AE45" s="5"/>
      <c r="AF45" s="5"/>
      <c r="AG45" s="5"/>
      <c r="AH45" s="5"/>
      <c r="AI45" s="5"/>
    </row>
    <row r="46" spans="1:35" ht="13.5" customHeight="1" x14ac:dyDescent="0.25">
      <c r="A46" s="11"/>
      <c r="B46" s="11"/>
      <c r="C46" s="22"/>
      <c r="D46" s="22"/>
      <c r="E46" s="23"/>
      <c r="F46" s="22"/>
      <c r="G46" s="22"/>
      <c r="H46" s="22"/>
      <c r="I46" s="22"/>
      <c r="J46" s="22"/>
      <c r="K46" s="22"/>
      <c r="L46" s="22"/>
      <c r="M46" s="22"/>
      <c r="N46" s="22"/>
      <c r="AD46" s="5"/>
      <c r="AE46" s="5"/>
      <c r="AF46" s="5"/>
      <c r="AG46" s="5"/>
      <c r="AH46" s="5"/>
      <c r="AI46" s="5"/>
    </row>
    <row r="47" spans="1:35" x14ac:dyDescent="0.2">
      <c r="A47" s="3" t="s">
        <v>85</v>
      </c>
    </row>
    <row r="52" spans="6:7" x14ac:dyDescent="0.2">
      <c r="F52" s="18"/>
      <c r="G52" s="19"/>
    </row>
  </sheetData>
  <sortState xmlns:xlrd2="http://schemas.microsoft.com/office/spreadsheetml/2017/richdata2" ref="A13:O49">
    <sortCondition ref="A13:A49"/>
  </sortState>
  <mergeCells count="7">
    <mergeCell ref="A45:B45"/>
    <mergeCell ref="O10:O11"/>
    <mergeCell ref="A6:O6"/>
    <mergeCell ref="C10:E10"/>
    <mergeCell ref="F10:N10"/>
    <mergeCell ref="A10:A11"/>
    <mergeCell ref="B10:B11"/>
  </mergeCells>
  <printOptions horizontalCentered="1" verticalCentered="1"/>
  <pageMargins left="0.23622047244094491" right="0.23622047244094491" top="0.74803149606299213" bottom="1.1417322834645669" header="0.31496062992125984" footer="0.31496062992125984"/>
  <pageSetup scale="61" orientation="landscape" horizontalDpi="300" verticalDpi="300" r:id="rId1"/>
  <headerFooter alignWithMargins="0">
    <oddFooter>&amp;L&amp;F&amp;R&amp;P de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ril xmlns="a904e863-f9c3-44e7-be1b-41a106896d87">2022</iril>
    <szdw xmlns="a904e863-f9c3-44e7-be1b-41a106896d87">11</szdw>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FDA8F4D40DC0E4DB1BD480EFD982522" ma:contentTypeVersion="3" ma:contentTypeDescription="Crear nuevo documento." ma:contentTypeScope="" ma:versionID="cd192a6697e87ac3f419839db57e5828">
  <xsd:schema xmlns:xsd="http://www.w3.org/2001/XMLSchema" xmlns:xs="http://www.w3.org/2001/XMLSchema" xmlns:p="http://schemas.microsoft.com/office/2006/metadata/properties" xmlns:ns2="a904e863-f9c3-44e7-be1b-41a106896d87" xmlns:ns3="5b63cd12-9a8a-4e54-be72-90651e442c90" targetNamespace="http://schemas.microsoft.com/office/2006/metadata/properties" ma:root="true" ma:fieldsID="5d9d2a68c2ddee09fe11ce55bc614783" ns2:_="" ns3:_="">
    <xsd:import namespace="a904e863-f9c3-44e7-be1b-41a106896d87"/>
    <xsd:import namespace="5b63cd12-9a8a-4e54-be72-90651e442c90"/>
    <xsd:element name="properties">
      <xsd:complexType>
        <xsd:sequence>
          <xsd:element name="documentManagement">
            <xsd:complexType>
              <xsd:all>
                <xsd:element ref="ns2:iril" minOccurs="0"/>
                <xsd:element ref="ns2:szdw"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04e863-f9c3-44e7-be1b-41a106896d87" elementFormDefault="qualified">
    <xsd:import namespace="http://schemas.microsoft.com/office/2006/documentManagement/types"/>
    <xsd:import namespace="http://schemas.microsoft.com/office/infopath/2007/PartnerControls"/>
    <xsd:element name="iril" ma:index="8" nillable="true" ma:displayName="Año" ma:internalName="iril">
      <xsd:simpleType>
        <xsd:restriction base="dms:Number"/>
      </xsd:simpleType>
    </xsd:element>
    <xsd:element name="szdw" ma:index="9" nillable="true" ma:displayName="Mes" ma:internalName="szdw">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5b63cd12-9a8a-4e54-be72-90651e442c9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3B5A6A-F480-4D42-ADA7-FBE24CFC9EDE}">
  <ds:schemaRefs>
    <ds:schemaRef ds:uri="http://schemas.microsoft.com/office/2006/metadata/properties"/>
    <ds:schemaRef ds:uri="http://schemas.microsoft.com/office/infopath/2007/PartnerControls"/>
    <ds:schemaRef ds:uri="a904e863-f9c3-44e7-be1b-41a106896d87"/>
  </ds:schemaRefs>
</ds:datastoreItem>
</file>

<file path=customXml/itemProps2.xml><?xml version="1.0" encoding="utf-8"?>
<ds:datastoreItem xmlns:ds="http://schemas.openxmlformats.org/officeDocument/2006/customXml" ds:itemID="{761BB4BC-8F6F-4636-969B-F1FE5BE8DF43}">
  <ds:schemaRefs>
    <ds:schemaRef ds:uri="http://schemas.microsoft.com/sharepoint/v3/contenttype/forms"/>
  </ds:schemaRefs>
</ds:datastoreItem>
</file>

<file path=customXml/itemProps3.xml><?xml version="1.0" encoding="utf-8"?>
<ds:datastoreItem xmlns:ds="http://schemas.openxmlformats.org/officeDocument/2006/customXml" ds:itemID="{CF7FAA74-0822-4445-B657-0154B0132B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04e863-f9c3-44e7-be1b-41a106896d87"/>
    <ds:schemaRef ds:uri="5b63cd12-9a8a-4e54-be72-90651e442c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Certificacion Giro A EPS Proces</vt:lpstr>
      <vt:lpstr>'Certificacion Giro A EPS Proces'!Área_de_impresión</vt:lpstr>
      <vt:lpstr>'Certificacion Giro A EPS Proces'!Títulos_a_imprimir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LIZETH YAMILE BETANCOURT MARIN</dc:creator>
  <cp:keywords/>
  <dc:description/>
  <cp:lastModifiedBy>Gina Paola Diaz Angulo</cp:lastModifiedBy>
  <cp:revision/>
  <dcterms:created xsi:type="dcterms:W3CDTF">2017-08-08T15:03:06Z</dcterms:created>
  <dcterms:modified xsi:type="dcterms:W3CDTF">2025-05-06T00:53:35Z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0x0101008FDA8F4D40DC0E4DB1BD480EFD982522</vt:lpwstr>
  </property>
</Properties>
</file>